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F28" i="2"/>
  <c r="F27"/>
  <c r="F33"/>
  <c r="J35"/>
  <c r="H35"/>
  <c r="J33"/>
  <c r="J34"/>
  <c r="H33"/>
  <c r="H34"/>
  <c r="F34"/>
  <c r="J14"/>
  <c r="H14"/>
  <c r="F14"/>
  <c r="A12"/>
  <c r="J9"/>
  <c r="J8"/>
</calcChain>
</file>

<file path=xl/sharedStrings.xml><?xml version="1.0" encoding="utf-8"?>
<sst xmlns="http://schemas.openxmlformats.org/spreadsheetml/2006/main" count="114" uniqueCount="71">
  <si>
    <t>Приложение 1</t>
  </si>
  <si>
    <t>в тыс. руб.</t>
  </si>
  <si>
    <t>Код БКД</t>
  </si>
  <si>
    <t>Наименование</t>
  </si>
  <si>
    <t>БКД
Код</t>
  </si>
  <si>
    <t>ЭД_БКД
Код</t>
  </si>
  <si>
    <t>Программы
Код</t>
  </si>
  <si>
    <t>КОСГУ
Код</t>
  </si>
  <si>
    <t>Вариант=Можгинский 2015;
Табл=Наименования доходов;
Наименования;</t>
  </si>
  <si>
    <t>Вариант=Можгинский 2015;
Табл=Проект 2015 (ПС);
МО=1302114;
ВР=000;
ЦС=0000;
Ведомства=000;
ФКР=0000;
Балансировка бюджета=10;
Узлы=21;
Муниципальные программы=000;</t>
  </si>
  <si>
    <t>Вариант=Можгинский 2015;
Табл=Проект 2015 (ПС);
МО=1302114;
ВР=000;
ЦС=0000;
Ведомства=000;
ФКР=0000;
Балансировка бюджета=20;
Узлы=21;
Муниципальные программы=000;</t>
  </si>
  <si>
    <t>Вариант=Можгинский 2015;
Табл=Прогноз 2016 (ПС);
МО=1302114;
ВР=000;
ЦС=0000;
Ведомства=000;
ФКР=0000;
Балансировка бюджета=10;
Узлы=21;
Муниципальные программы=000;</t>
  </si>
  <si>
    <t>Вариант=Можгинский 2015;
Табл=Прогноз 2016 (ПС);
МО=1302114;
ВР=000;
ЦС=0000;
Ведомства=000;
ФКР=0000;
Балансировка бюджета=20;
Узлы=21;
Муниципальные программы=000;</t>
  </si>
  <si>
    <t>Вариант=Можгинский 2015;
Табл=Прогноз 2017 (ПС);
МО=1302114;
ВР=000;
ЦС=0000;
Ведомства=000;
ФКР=0000;
Балансировка бюджета=10;
Узлы=21;
Муниципальные программы=000;</t>
  </si>
  <si>
    <t>Вариант=Можгинский 2015;
Табл=Прогноз 2017 (ПС);
МО=1302114;
ВР=000;
ЦС=0000;
Ведомства=000;
ФКР=0000;
Балансировка бюджета=20;
Узлы=21;
Муниципальные программы=000;</t>
  </si>
  <si>
    <t>Код ЭД_БКД</t>
  </si>
  <si>
    <t>Код Программы</t>
  </si>
  <si>
    <t>Код ЭК</t>
  </si>
  <si>
    <t xml:space="preserve">Вариант: Можгинский 2015;
Таблица: Наименования доходов;
Наименования
</t>
  </si>
  <si>
    <t>Нышинское</t>
  </si>
  <si>
    <t>Узел Можгинского района</t>
  </si>
  <si>
    <t>Вариант: Можгинский 2015;
Таблица: Прогноз 2016 (ПС);
Данные
МО=1302114
ВР=000
ЦС=0000
Ведомства=000
ФКР=0000
Балансировка бюджета=10
Узлы=21</t>
  </si>
  <si>
    <t>Вариант: Можгинский 2015;
Таблица: Прогноз 2016 (ПС);
Данные
МО=1302114
ВР=000
ЦС=0000
Ведомства=000
ФКР=0000
Балансировка бюджета=20
Узлы=21</t>
  </si>
  <si>
    <t>Вариант: Можгинский 2015;
Таблица: Прогноз 2017 (ПС);
Данные
МО=1302114
ВР=000
ЦС=0000
Ведомства=000
ФКР=0000
Балансировка бюджета=10
Узлы=21</t>
  </si>
  <si>
    <t>Вариант: Можгинский 2015;
Таблица: Прогноз 2017 (ПС);
Данные
МО=1302114
ВР=000
ЦС=0000
Ведомства=000
ФКР=0000
Балансировка бюджета=20
Узлы=21</t>
  </si>
  <si>
    <t>00000000</t>
  </si>
  <si>
    <t>00</t>
  </si>
  <si>
    <t>0000</t>
  </si>
  <si>
    <t>000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</si>
  <si>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</si>
  <si>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</si>
  <si>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</si>
  <si>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</si>
  <si>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</si>
  <si>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</si>
  <si>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</si>
  <si>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</si>
  <si>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10500000</t>
  </si>
  <si>
    <t>НАЛОГИ НА СОВОКУПНЫЙ ДОХОД</t>
  </si>
  <si>
    <t>10503010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</si>
  <si>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</si>
  <si>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</si>
  <si>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</si>
  <si>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</si>
  <si>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</si>
  <si>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</si>
  <si>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</si>
  <si>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</si>
  <si>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</si>
  <si>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</si>
  <si>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</si>
  <si>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</si>
  <si>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</si>
  <si>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</si>
  <si>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20201001</t>
  </si>
  <si>
    <t>151</t>
  </si>
  <si>
    <t>Дотации бюджетам поселений на выравнивание бюджетной обеспеченности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</si>
  <si>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</si>
  <si>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</si>
  <si>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ДОХОДОВ</t>
  </si>
  <si>
    <t>ДЕФИЦИТ</t>
  </si>
  <si>
    <t>БАЛАНС</t>
  </si>
  <si>
    <t>к  решению Совета депутатов</t>
  </si>
  <si>
    <t>от 22 декабря 2014 года  № 26.2</t>
  </si>
  <si>
    <t>Приложение</t>
  </si>
  <si>
    <t>муниципального образования "Нышинское"</t>
  </si>
  <si>
    <t>20202999</t>
  </si>
  <si>
    <t>Прочие субсидии бюджетам сельских поселений</t>
  </si>
  <si>
    <t>20204014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</si>
  <si>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</si>
  <si>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28 декабря 2015 года  № 34.2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</si>
</sst>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shrinkToFit="1"/>
    </xf>
    <xf numFmtId="0" fontId="0" fillId="0" borderId="0" xfId="0" applyFill="1"/>
    <xf numFmtId="49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0" xfId="0" quotePrefix="1" applyNumberFormat="1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quotePrefix="1" applyFont="1" applyFill="1" applyAlignment="1">
      <alignment wrapText="1"/>
    </xf>
    <xf numFmtId="0" fontId="0" fillId="0" borderId="0" xfId="0" quotePrefix="1" applyFill="1" applyAlignment="1">
      <alignment wrapText="1"/>
    </xf>
    <xf numFmtId="49" fontId="6" fillId="0" borderId="0" xfId="0" quotePrefix="1" applyNumberFormat="1" applyFont="1" applyAlignment="1">
      <alignment wrapText="1"/>
    </xf>
    <xf numFmtId="0" fontId="6" fillId="0" borderId="0" xfId="0" quotePrefix="1" applyFont="1" applyAlignment="1">
      <alignment wrapText="1"/>
    </xf>
    <xf numFmtId="0" fontId="6" fillId="0" borderId="0" xfId="0" quotePrefix="1" applyFont="1" applyFill="1" applyAlignment="1">
      <alignment wrapText="1"/>
    </xf>
    <xf numFmtId="49" fontId="7" fillId="0" borderId="1" xfId="0" applyNumberFormat="1" applyFont="1" applyBorder="1"/>
    <xf numFmtId="49" fontId="7" fillId="0" borderId="3" xfId="0" applyNumberFormat="1" applyFont="1" applyBorder="1" applyAlignment="1">
      <alignment shrinkToFit="1"/>
    </xf>
    <xf numFmtId="49" fontId="7" fillId="0" borderId="1" xfId="0" applyNumberFormat="1" applyFont="1" applyBorder="1" applyAlignment="1">
      <alignment shrinkToFit="1"/>
    </xf>
    <xf numFmtId="0" fontId="6" fillId="0" borderId="0" xfId="0" applyFont="1"/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shrinkToFit="1"/>
    </xf>
    <xf numFmtId="0" fontId="6" fillId="0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Fill="1" applyBorder="1" applyAlignment="1">
      <alignment shrinkToFit="1"/>
    </xf>
    <xf numFmtId="0" fontId="1" fillId="0" borderId="0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30" workbookViewId="0">
      <selection activeCell="M13" sqref="M13"/>
    </sheetView>
  </sheetViews>
  <sheetFormatPr defaultRowHeight="15"/>
  <cols>
    <col min="1" max="1" width="10.140625" style="9" bestFit="1" customWidth="1"/>
    <col min="2" max="2" width="3.28515625" style="9" customWidth="1"/>
    <col min="3" max="3" width="5.5703125" style="9" bestFit="1" customWidth="1"/>
    <col min="4" max="4" width="4.85546875" style="9" bestFit="1" customWidth="1"/>
    <col min="5" max="5" width="32.140625" customWidth="1"/>
    <col min="6" max="6" width="9.28515625" customWidth="1"/>
    <col min="7" max="7" width="11.7109375" style="4" hidden="1" customWidth="1"/>
    <col min="8" max="8" width="7.28515625" style="4" customWidth="1"/>
    <col min="9" max="9" width="11.7109375" style="4" hidden="1" customWidth="1"/>
    <col min="10" max="10" width="11.7109375" style="4" customWidth="1"/>
    <col min="11" max="11" width="11.7109375" style="4" hidden="1" customWidth="1"/>
  </cols>
  <sheetData>
    <row r="1" spans="1:11" hidden="1">
      <c r="A1" s="1"/>
      <c r="B1" s="1"/>
      <c r="C1" s="1"/>
      <c r="D1" s="1"/>
      <c r="E1" s="2"/>
      <c r="F1" s="3"/>
      <c r="G1" s="3"/>
      <c r="H1" s="3"/>
      <c r="I1" s="3"/>
      <c r="J1" s="3"/>
    </row>
    <row r="2" spans="1:11">
      <c r="A2" s="5"/>
      <c r="B2" s="5"/>
      <c r="C2" s="5"/>
      <c r="D2" s="5"/>
      <c r="E2" s="32" t="s">
        <v>64</v>
      </c>
      <c r="F2" s="32"/>
      <c r="G2" s="32"/>
      <c r="H2" s="32"/>
      <c r="I2" s="32"/>
      <c r="J2" s="32"/>
    </row>
    <row r="3" spans="1:11">
      <c r="A3" s="5"/>
      <c r="B3" s="5"/>
      <c r="C3" s="5"/>
      <c r="D3" s="5"/>
      <c r="E3" s="32" t="s">
        <v>62</v>
      </c>
      <c r="F3" s="32"/>
      <c r="G3" s="32"/>
      <c r="H3" s="32"/>
      <c r="I3" s="32"/>
      <c r="J3" s="32"/>
    </row>
    <row r="4" spans="1:11">
      <c r="A4" s="5"/>
      <c r="B4" s="5"/>
      <c r="C4" s="5"/>
      <c r="D4" s="5"/>
      <c r="E4" s="32" t="s">
        <v>65</v>
      </c>
      <c r="F4" s="32"/>
      <c r="G4" s="32"/>
      <c r="H4" s="32"/>
      <c r="I4" s="32"/>
      <c r="J4" s="32"/>
    </row>
    <row r="5" spans="1:11">
      <c r="A5" s="5"/>
      <c r="B5" s="5"/>
      <c r="C5" s="5"/>
      <c r="D5" s="5"/>
      <c r="E5" s="32" t="s">
        <v>70</v>
      </c>
      <c r="F5" s="32"/>
      <c r="G5" s="32"/>
      <c r="H5" s="32"/>
      <c r="I5" s="32"/>
      <c r="J5" s="32"/>
    </row>
    <row r="6" spans="1:11">
      <c r="A6" s="5"/>
      <c r="B6" s="5"/>
      <c r="C6" s="5"/>
      <c r="D6" s="5"/>
      <c r="E6" s="6"/>
      <c r="G6" s="7"/>
      <c r="J6" s="8" t="s">
        <v>0</v>
      </c>
    </row>
    <row r="7" spans="1:11">
      <c r="A7" s="5"/>
      <c r="B7" s="5"/>
      <c r="C7" s="5"/>
      <c r="D7" s="5"/>
      <c r="E7" s="6"/>
      <c r="G7" s="7"/>
      <c r="J7" s="8" t="s">
        <v>62</v>
      </c>
    </row>
    <row r="8" spans="1:11">
      <c r="A8" s="5"/>
      <c r="B8" s="5"/>
      <c r="C8" s="5"/>
      <c r="D8" s="5"/>
      <c r="E8" s="6"/>
      <c r="G8" s="7"/>
      <c r="J8" s="8" t="str">
        <f>CONCATENATE("муниципального образования """,F16,"""")</f>
        <v>муниципального образования "Нышинское"</v>
      </c>
    </row>
    <row r="9" spans="1:11">
      <c r="A9" s="5"/>
      <c r="B9" s="5"/>
      <c r="C9" s="5"/>
      <c r="D9" s="5"/>
      <c r="E9" s="6"/>
      <c r="G9" s="7"/>
      <c r="J9" s="8" t="str">
        <f>MID(G16,6,50)&amp;" Удмуртской Республики"</f>
        <v>Можгинского района Удмуртской Республики</v>
      </c>
    </row>
    <row r="10" spans="1:11">
      <c r="A10" s="5"/>
      <c r="B10" s="5"/>
      <c r="C10" s="5"/>
      <c r="D10" s="5"/>
      <c r="E10" s="6"/>
      <c r="G10" s="7"/>
      <c r="J10" s="8" t="s">
        <v>63</v>
      </c>
    </row>
    <row r="12" spans="1:11" ht="56.25" customHeight="1">
      <c r="A12" s="34" t="str">
        <f>"Прогнозируемый общий объем доходов бюджета муниципального образования """&amp;F16&amp;""" "&amp;"на "&amp;MID(G15,FIND("Проект",F15,1)+7,4)&amp;" год и плановый период "&amp;MID(H15,FIND("Прогноз",H15,1)+8,4)&amp;" и "&amp;MID(J15,FIND("Прогноз",J15,1)+8,4)&amp;" годов согласно классификации доходов бюджетов Российской Федерации "</f>
        <v xml:space="preserve">Прогнозируемый общий объем доходов бюджета муниципального образования "Нышинское" на 2015 год и плановый период 2016 и 2017 годов согласно классификации доходов бюджетов Российской Федерации 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1">
      <c r="G13" s="10"/>
      <c r="J13" s="11" t="s">
        <v>1</v>
      </c>
    </row>
    <row r="14" spans="1:11" ht="63">
      <c r="A14" s="35" t="s">
        <v>2</v>
      </c>
      <c r="B14" s="35"/>
      <c r="C14" s="35"/>
      <c r="D14" s="35"/>
      <c r="E14" s="12" t="s">
        <v>3</v>
      </c>
      <c r="F14" s="13" t="str">
        <f>"Сумма на "&amp;MID(G15,FIND("Проект",G15,1)+7,4)&amp;" год"</f>
        <v>Сумма на 2015 год</v>
      </c>
      <c r="G14" s="14"/>
      <c r="H14" s="13" t="str">
        <f>"Сумма на "&amp;MID(I15,FIND("Прогноз",I15,1)+8,4)&amp;" год"</f>
        <v>Сумма на 2016 год</v>
      </c>
      <c r="I14" s="14"/>
      <c r="J14" s="13" t="str">
        <f>"Сумма на "&amp;MID(K15,FIND("Прогноз",K15,1)+8,4)&amp;" год"</f>
        <v>Сумма на 2017 год</v>
      </c>
      <c r="K14" s="14"/>
    </row>
    <row r="15" spans="1:11" ht="409.5" hidden="1">
      <c r="A15" s="15" t="s">
        <v>4</v>
      </c>
      <c r="B15" s="15" t="s">
        <v>5</v>
      </c>
      <c r="C15" s="15" t="s">
        <v>6</v>
      </c>
      <c r="D15" s="15" t="s">
        <v>7</v>
      </c>
      <c r="E15" s="16" t="s">
        <v>8</v>
      </c>
      <c r="F15" s="16" t="s">
        <v>9</v>
      </c>
      <c r="G15" s="17" t="s">
        <v>10</v>
      </c>
      <c r="H15" s="18" t="s">
        <v>11</v>
      </c>
      <c r="I15" s="18" t="s">
        <v>12</v>
      </c>
      <c r="J15" s="18" t="s">
        <v>13</v>
      </c>
      <c r="K15" s="18" t="s">
        <v>14</v>
      </c>
    </row>
    <row r="16" spans="1:11" ht="409.5" hidden="1">
      <c r="A16" s="19" t="s">
        <v>2</v>
      </c>
      <c r="B16" s="19" t="s">
        <v>15</v>
      </c>
      <c r="C16" s="19" t="s">
        <v>16</v>
      </c>
      <c r="D16" s="19" t="s">
        <v>17</v>
      </c>
      <c r="E16" s="20" t="s">
        <v>18</v>
      </c>
      <c r="F16" s="20" t="s">
        <v>19</v>
      </c>
      <c r="G16" s="21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</row>
    <row r="17" spans="1:11" s="25" customFormat="1" ht="14.25" hidden="1">
      <c r="A17" s="22" t="s">
        <v>25</v>
      </c>
      <c r="B17" s="22" t="s">
        <v>26</v>
      </c>
      <c r="C17" s="22" t="s">
        <v>27</v>
      </c>
      <c r="D17" s="22" t="s">
        <v>28</v>
      </c>
      <c r="E17" s="22"/>
      <c r="F17" s="23">
        <v>4069.1</v>
      </c>
      <c r="G17" s="24">
        <v>4069.1</v>
      </c>
      <c r="H17" s="23">
        <v>4070.1</v>
      </c>
      <c r="I17" s="24">
        <v>4070.1</v>
      </c>
      <c r="J17" s="23">
        <v>4066.1</v>
      </c>
      <c r="K17" s="24">
        <v>4066.1</v>
      </c>
    </row>
    <row r="18" spans="1:11" s="25" customFormat="1" ht="28.5">
      <c r="A18" s="22" t="s">
        <v>29</v>
      </c>
      <c r="B18" s="22" t="s">
        <v>26</v>
      </c>
      <c r="C18" s="22" t="s">
        <v>27</v>
      </c>
      <c r="D18" s="22" t="s">
        <v>28</v>
      </c>
      <c r="E18" s="26" t="s">
        <v>30</v>
      </c>
      <c r="F18" s="27">
        <v>725</v>
      </c>
      <c r="G18" s="27"/>
      <c r="H18" s="27">
        <v>775</v>
      </c>
      <c r="I18" s="27"/>
      <c r="J18" s="27">
        <v>823</v>
      </c>
      <c r="K18" s="28"/>
    </row>
    <row r="19" spans="1:11" s="25" customFormat="1" ht="28.5">
      <c r="A19" s="22" t="s">
        <v>31</v>
      </c>
      <c r="B19" s="22" t="s">
        <v>26</v>
      </c>
      <c r="C19" s="22" t="s">
        <v>27</v>
      </c>
      <c r="D19" s="22" t="s">
        <v>28</v>
      </c>
      <c r="E19" s="26" t="s">
        <v>32</v>
      </c>
      <c r="F19" s="27">
        <v>66</v>
      </c>
      <c r="G19" s="27"/>
      <c r="H19" s="27">
        <v>70</v>
      </c>
      <c r="I19" s="27"/>
      <c r="J19" s="27">
        <v>75</v>
      </c>
      <c r="K19" s="28"/>
    </row>
    <row r="20" spans="1:11" ht="135">
      <c r="A20" s="1" t="s">
        <v>33</v>
      </c>
      <c r="B20" s="1" t="s">
        <v>34</v>
      </c>
      <c r="C20" s="1" t="s">
        <v>27</v>
      </c>
      <c r="D20" s="1" t="s">
        <v>35</v>
      </c>
      <c r="E20" s="2" t="s">
        <v>36</v>
      </c>
      <c r="F20" s="3">
        <v>66</v>
      </c>
      <c r="G20" s="3"/>
      <c r="H20" s="3">
        <v>70</v>
      </c>
      <c r="I20" s="3"/>
      <c r="J20" s="3">
        <v>75</v>
      </c>
    </row>
    <row r="21" spans="1:11" s="25" customFormat="1" ht="28.5">
      <c r="A21" s="22" t="s">
        <v>37</v>
      </c>
      <c r="B21" s="22" t="s">
        <v>26</v>
      </c>
      <c r="C21" s="22" t="s">
        <v>27</v>
      </c>
      <c r="D21" s="22" t="s">
        <v>28</v>
      </c>
      <c r="E21" s="26" t="s">
        <v>38</v>
      </c>
      <c r="F21" s="27">
        <v>27</v>
      </c>
      <c r="G21" s="27"/>
      <c r="H21" s="27">
        <v>28</v>
      </c>
      <c r="I21" s="27"/>
      <c r="J21" s="27">
        <v>30</v>
      </c>
      <c r="K21" s="28"/>
    </row>
    <row r="22" spans="1:11" ht="30">
      <c r="A22" s="1" t="s">
        <v>39</v>
      </c>
      <c r="B22" s="1" t="s">
        <v>34</v>
      </c>
      <c r="C22" s="1" t="s">
        <v>27</v>
      </c>
      <c r="D22" s="1" t="s">
        <v>35</v>
      </c>
      <c r="E22" s="2" t="s">
        <v>40</v>
      </c>
      <c r="F22" s="3">
        <v>27</v>
      </c>
      <c r="G22" s="3"/>
      <c r="H22" s="3">
        <v>28</v>
      </c>
      <c r="I22" s="3"/>
      <c r="J22" s="3">
        <v>30</v>
      </c>
    </row>
    <row r="23" spans="1:11" s="25" customFormat="1" ht="14.25">
      <c r="A23" s="22" t="s">
        <v>41</v>
      </c>
      <c r="B23" s="22" t="s">
        <v>26</v>
      </c>
      <c r="C23" s="22" t="s">
        <v>27</v>
      </c>
      <c r="D23" s="22" t="s">
        <v>28</v>
      </c>
      <c r="E23" s="26" t="s">
        <v>42</v>
      </c>
      <c r="F23" s="27">
        <v>632</v>
      </c>
      <c r="G23" s="27"/>
      <c r="H23" s="27">
        <v>677</v>
      </c>
      <c r="I23" s="27"/>
      <c r="J23" s="27">
        <v>718</v>
      </c>
      <c r="K23" s="28"/>
    </row>
    <row r="24" spans="1:11" ht="90">
      <c r="A24" s="1" t="s">
        <v>43</v>
      </c>
      <c r="B24" s="1" t="s">
        <v>44</v>
      </c>
      <c r="C24" s="1" t="s">
        <v>27</v>
      </c>
      <c r="D24" s="1" t="s">
        <v>35</v>
      </c>
      <c r="E24" s="2" t="s">
        <v>45</v>
      </c>
      <c r="F24" s="3">
        <v>281</v>
      </c>
      <c r="G24" s="3"/>
      <c r="H24" s="3">
        <v>318</v>
      </c>
      <c r="I24" s="3"/>
      <c r="J24" s="3">
        <v>348</v>
      </c>
    </row>
    <row r="25" spans="1:11" ht="135">
      <c r="A25" s="1" t="s">
        <v>46</v>
      </c>
      <c r="B25" s="1" t="s">
        <v>44</v>
      </c>
      <c r="C25" s="1" t="s">
        <v>27</v>
      </c>
      <c r="D25" s="1" t="s">
        <v>35</v>
      </c>
      <c r="E25" s="2" t="s">
        <v>47</v>
      </c>
      <c r="F25" s="3">
        <v>334</v>
      </c>
      <c r="G25" s="3"/>
      <c r="H25" s="3">
        <v>342</v>
      </c>
      <c r="I25" s="3"/>
      <c r="J25" s="3">
        <v>350</v>
      </c>
    </row>
    <row r="26" spans="1:11" ht="135">
      <c r="A26" s="1" t="s">
        <v>48</v>
      </c>
      <c r="B26" s="1" t="s">
        <v>44</v>
      </c>
      <c r="C26" s="1" t="s">
        <v>27</v>
      </c>
      <c r="D26" s="1" t="s">
        <v>35</v>
      </c>
      <c r="E26" s="2" t="s">
        <v>49</v>
      </c>
      <c r="F26" s="3">
        <v>17</v>
      </c>
      <c r="G26" s="3"/>
      <c r="H26" s="3">
        <v>17</v>
      </c>
      <c r="I26" s="3"/>
      <c r="J26" s="3">
        <v>20</v>
      </c>
    </row>
    <row r="27" spans="1:11" s="25" customFormat="1" ht="28.5">
      <c r="A27" s="22" t="s">
        <v>50</v>
      </c>
      <c r="B27" s="22" t="s">
        <v>26</v>
      </c>
      <c r="C27" s="22" t="s">
        <v>27</v>
      </c>
      <c r="D27" s="22" t="s">
        <v>28</v>
      </c>
      <c r="E27" s="26" t="s">
        <v>51</v>
      </c>
      <c r="F27" s="27">
        <f>F28</f>
        <v>3226.2</v>
      </c>
      <c r="G27" s="27"/>
      <c r="H27" s="27">
        <v>3295.1</v>
      </c>
      <c r="I27" s="27"/>
      <c r="J27" s="27">
        <v>3243.1</v>
      </c>
      <c r="K27" s="28"/>
    </row>
    <row r="28" spans="1:11" s="25" customFormat="1" ht="57">
      <c r="A28" s="22" t="s">
        <v>52</v>
      </c>
      <c r="B28" s="22" t="s">
        <v>26</v>
      </c>
      <c r="C28" s="22" t="s">
        <v>27</v>
      </c>
      <c r="D28" s="22" t="s">
        <v>28</v>
      </c>
      <c r="E28" s="26" t="s">
        <v>53</v>
      </c>
      <c r="F28" s="27">
        <f>F29+F30+F31+F32</f>
        <v>3226.2</v>
      </c>
      <c r="G28" s="27"/>
      <c r="H28" s="27">
        <v>3295.1</v>
      </c>
      <c r="I28" s="27"/>
      <c r="J28" s="27">
        <v>3243.1</v>
      </c>
      <c r="K28" s="28"/>
    </row>
    <row r="29" spans="1:11" ht="45">
      <c r="A29" s="1" t="s">
        <v>54</v>
      </c>
      <c r="B29" s="1" t="s">
        <v>44</v>
      </c>
      <c r="C29" s="1" t="s">
        <v>27</v>
      </c>
      <c r="D29" s="1" t="s">
        <v>55</v>
      </c>
      <c r="E29" s="2" t="s">
        <v>56</v>
      </c>
      <c r="F29" s="3">
        <v>2914</v>
      </c>
      <c r="G29" s="3"/>
      <c r="H29" s="3">
        <v>3233</v>
      </c>
      <c r="I29" s="3"/>
      <c r="J29" s="3">
        <v>3185</v>
      </c>
    </row>
    <row r="30" spans="1:11" ht="30">
      <c r="A30" s="1" t="s">
        <v>66</v>
      </c>
      <c r="B30" s="1" t="s">
        <v>44</v>
      </c>
      <c r="C30" s="1" t="s">
        <v>27</v>
      </c>
      <c r="D30" s="1" t="s">
        <v>55</v>
      </c>
      <c r="E30" s="2" t="s">
        <v>67</v>
      </c>
      <c r="F30" s="3">
        <v>15</v>
      </c>
      <c r="G30" s="3"/>
      <c r="H30" s="3"/>
      <c r="I30" s="3"/>
      <c r="J30" s="3"/>
    </row>
    <row r="31" spans="1:11" ht="75">
      <c r="A31" s="1" t="s">
        <v>57</v>
      </c>
      <c r="B31" s="1" t="s">
        <v>44</v>
      </c>
      <c r="C31" s="1" t="s">
        <v>27</v>
      </c>
      <c r="D31" s="1" t="s">
        <v>55</v>
      </c>
      <c r="E31" s="2" t="s">
        <v>58</v>
      </c>
      <c r="F31" s="3">
        <v>58.6</v>
      </c>
      <c r="G31" s="3"/>
      <c r="H31" s="3">
        <v>62.1</v>
      </c>
      <c r="I31" s="3"/>
      <c r="J31" s="3">
        <v>58.1</v>
      </c>
    </row>
    <row r="32" spans="1:11" ht="120">
      <c r="A32" s="1" t="s">
        <v>68</v>
      </c>
      <c r="B32" s="1" t="s">
        <v>44</v>
      </c>
      <c r="C32" s="1" t="s">
        <v>27</v>
      </c>
      <c r="D32" s="1" t="s">
        <v>55</v>
      </c>
      <c r="E32" s="2" t="s">
        <v>69</v>
      </c>
      <c r="F32" s="3">
        <v>238.6</v>
      </c>
      <c r="G32" s="3"/>
      <c r="H32" s="3"/>
      <c r="I32" s="3"/>
      <c r="J32" s="3"/>
    </row>
    <row r="33" spans="1:11" ht="15.75">
      <c r="A33" s="33"/>
      <c r="B33" s="33"/>
      <c r="C33" s="33"/>
      <c r="D33" s="33"/>
      <c r="E33" s="29" t="s">
        <v>59</v>
      </c>
      <c r="F33" s="30">
        <f>F18+F27</f>
        <v>3951.2</v>
      </c>
      <c r="G33" s="31"/>
      <c r="H33" s="30">
        <f>H17</f>
        <v>4070.1</v>
      </c>
      <c r="I33" s="31"/>
      <c r="J33" s="30">
        <f>J17</f>
        <v>4066.1</v>
      </c>
      <c r="K33" s="31"/>
    </row>
    <row r="34" spans="1:11" ht="15.75">
      <c r="A34" s="33"/>
      <c r="B34" s="33"/>
      <c r="C34" s="33"/>
      <c r="D34" s="33"/>
      <c r="E34" s="29" t="s">
        <v>60</v>
      </c>
      <c r="F34" s="30">
        <f>F35-F33</f>
        <v>272.5</v>
      </c>
      <c r="G34" s="31"/>
      <c r="H34" s="30">
        <f>H35-H33</f>
        <v>0</v>
      </c>
      <c r="I34" s="31"/>
      <c r="J34" s="30">
        <f>J35-J33</f>
        <v>0</v>
      </c>
      <c r="K34" s="31"/>
    </row>
    <row r="35" spans="1:11" ht="15.75">
      <c r="A35" s="33"/>
      <c r="B35" s="33"/>
      <c r="C35" s="33"/>
      <c r="D35" s="33"/>
      <c r="E35" s="29" t="s">
        <v>61</v>
      </c>
      <c r="F35" s="30">
        <v>4223.7</v>
      </c>
      <c r="G35" s="31"/>
      <c r="H35" s="30">
        <f>I17</f>
        <v>4070.1</v>
      </c>
      <c r="I35" s="31"/>
      <c r="J35" s="30">
        <f>K17</f>
        <v>4066.1</v>
      </c>
      <c r="K35" s="31"/>
    </row>
  </sheetData>
  <mergeCells count="9">
    <mergeCell ref="A35:D35"/>
    <mergeCell ref="A12:J12"/>
    <mergeCell ref="A14:D14"/>
    <mergeCell ref="E2:J2"/>
    <mergeCell ref="E3:J3"/>
    <mergeCell ref="E4:J4"/>
    <mergeCell ref="E5:J5"/>
    <mergeCell ref="A33:D33"/>
    <mergeCell ref="A34:D3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2016-01-06T09:42:08Z</cp:lastPrinted>
  <dcterms:created xsi:type="dcterms:W3CDTF">2006-09-16T00:00:00Z</dcterms:created>
  <dcterms:modified xsi:type="dcterms:W3CDTF">2016-01-06T09:42:22Z</dcterms:modified>
</cp:coreProperties>
</file>